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公示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<sst xmlns="http://schemas.openxmlformats.org/spreadsheetml/2006/main" count="179" uniqueCount="122">
  <si>
    <t>黄石市2023年度市本级福彩公益金资助项目公示表</t>
  </si>
  <si>
    <t>项目单位：黄石市民政局</t>
  </si>
  <si>
    <t>金额单位：万元</t>
  </si>
  <si>
    <t>序号</t>
  </si>
  <si>
    <t>资金类别</t>
  </si>
  <si>
    <t>项目（主管/资金使用）单位名称</t>
  </si>
  <si>
    <t>项目名称</t>
  </si>
  <si>
    <t>项目属性</t>
  </si>
  <si>
    <t>资金预算金额</t>
  </si>
  <si>
    <t>年中调整</t>
  </si>
  <si>
    <t>资金到位金额</t>
  </si>
  <si>
    <t>资金到位率</t>
  </si>
  <si>
    <t>资金使用金额</t>
  </si>
  <si>
    <t>预算执行率</t>
  </si>
  <si>
    <t>本年结余</t>
  </si>
  <si>
    <t>使用方向</t>
  </si>
  <si>
    <t>项目联络人姓名</t>
  </si>
  <si>
    <t>联系电话</t>
  </si>
  <si>
    <t>老年人福利</t>
  </si>
  <si>
    <t>黄石市民政局等单位</t>
  </si>
  <si>
    <t>养老服务高质量先行区建设</t>
  </si>
  <si>
    <t>黄石市民政局-养老服务与慈善事业促进科</t>
  </si>
  <si>
    <t>持续性项目</t>
  </si>
  <si>
    <t>2023年、2024年社区居家养老服务中心（包含幸福食堂）运营补贴、消防改造补助资金、建设补贴（补充拨付）</t>
  </si>
  <si>
    <t>林政法</t>
  </si>
  <si>
    <t>大冶市金牛镇胜桥村村民委员会</t>
  </si>
  <si>
    <t>关爱老年人服务项目</t>
  </si>
  <si>
    <t>新增项目</t>
  </si>
  <si>
    <t>关爱老年人服务支出</t>
  </si>
  <si>
    <t>骆都</t>
  </si>
  <si>
    <t>大冶市金山店镇朝阳村村民委员会</t>
  </si>
  <si>
    <t>老年人日照中心（老年人食堂）改造项目</t>
  </si>
  <si>
    <t>老年人日照中心（老年人食堂）改造支出</t>
  </si>
  <si>
    <t>叶凤兰</t>
  </si>
  <si>
    <t>大冶市罗家桥街道办事处新进村村民委员会</t>
  </si>
  <si>
    <t>新建新进村老年人活动中心</t>
  </si>
  <si>
    <t>老年人活动中心支出</t>
  </si>
  <si>
    <t>周志荣</t>
  </si>
  <si>
    <t>城区高龄老人人身意外伤害险</t>
  </si>
  <si>
    <t>黄石市福利院</t>
  </si>
  <si>
    <t>养老服务经费</t>
  </si>
  <si>
    <t>养老服务人员劳务费、伙食、社保、保险</t>
  </si>
  <si>
    <t>谢莹</t>
  </si>
  <si>
    <t>0714-3081001</t>
  </si>
  <si>
    <t>养老服务设施设备建设</t>
  </si>
  <si>
    <t>养老服务设施设备建设及维护</t>
  </si>
  <si>
    <t>黄石市慈善总会</t>
  </si>
  <si>
    <t>黄石市慈善总会“幸福食堂”运营支持项目</t>
  </si>
  <si>
    <t>“幸福食堂”运营支持支出</t>
  </si>
  <si>
    <t>柯丹</t>
  </si>
  <si>
    <t>脱贫村等单位</t>
  </si>
  <si>
    <t>帮扶及援藏援疆项目</t>
  </si>
  <si>
    <t>黄石市西塞山区黄思湾街道东屏社区居民委员会</t>
  </si>
  <si>
    <t>东屏社区老年人服务设施建设项目</t>
  </si>
  <si>
    <t>老年人服务设施建设支出</t>
  </si>
  <si>
    <t>洪青松</t>
  </si>
  <si>
    <t>阳新县大王镇陈宝村村民委员会</t>
  </si>
  <si>
    <t>建设农村（陈宝村）老年人互助照料活动中心附属工程、购买养老服务</t>
  </si>
  <si>
    <t>老年人互助照料活动中心附属工程、购买养老服务</t>
  </si>
  <si>
    <t>陈主任</t>
  </si>
  <si>
    <t>阳新县大王镇港东村村民委员会</t>
  </si>
  <si>
    <t>新建港东村老年人活动中心</t>
  </si>
  <si>
    <t>老年活动中心建设支出</t>
  </si>
  <si>
    <t>李远浩</t>
  </si>
  <si>
    <t>阳新县枫林镇樟桥村民委员会</t>
  </si>
  <si>
    <t>樟桥村日间照料中心改扩建（二期）</t>
  </si>
  <si>
    <t>日间照料中心改扩建（二期）支出</t>
  </si>
  <si>
    <t>符主任</t>
  </si>
  <si>
    <t>阿拉山口市民政局</t>
  </si>
  <si>
    <t>养老设施及服务能力提升项目</t>
  </si>
  <si>
    <t>养老设施及服务能力提升支出</t>
  </si>
  <si>
    <t>欧东</t>
  </si>
  <si>
    <t>西藏曲松县民政局</t>
  </si>
  <si>
    <t>援藏资金</t>
  </si>
  <si>
    <t>残疾人福利</t>
  </si>
  <si>
    <t>黄石市精神病医院</t>
  </si>
  <si>
    <t>黄石市精神病医院精神残疾人活动场所改造项目（二期）</t>
  </si>
  <si>
    <t>残疾人活动场所改造项目（二期）支出</t>
  </si>
  <si>
    <t>冯盼盼</t>
  </si>
  <si>
    <t>0714-6353346</t>
  </si>
  <si>
    <t>儿童福利</t>
  </si>
  <si>
    <t>黄石市民政局-社会事务与儿童福利科</t>
  </si>
  <si>
    <t>黄石市未成年人关爱保护服务项目（儿童福利服务需求信息处置平台建设）</t>
  </si>
  <si>
    <t>儿童福利服务需求信息处置平台建设</t>
  </si>
  <si>
    <t>朱迎伟</t>
  </si>
  <si>
    <t>6579689</t>
  </si>
  <si>
    <t>黄石市未成年人保护中心</t>
  </si>
  <si>
    <t>未成年人关爱保护服务（未保中心功能建设及关爱服务）</t>
  </si>
  <si>
    <t>未成年人保护中心配套建设、关爱服务支出</t>
  </si>
  <si>
    <t>何苗</t>
  </si>
  <si>
    <t>黄石市儿童福利院</t>
  </si>
  <si>
    <t>孤残儿童护理服务项目</t>
  </si>
  <si>
    <t>全院44名护理工作人员护理薪酬及护理保险等支出</t>
  </si>
  <si>
    <t>谈金文</t>
  </si>
  <si>
    <t>0714-3296669</t>
  </si>
  <si>
    <t>成年孤儿离院安置费</t>
  </si>
  <si>
    <t>1名成年儿童（余华）离院安置费用</t>
  </si>
  <si>
    <t>其他社会公益</t>
  </si>
  <si>
    <t>黄石市民政局-社会组织管理科</t>
  </si>
  <si>
    <t>社会组织孵化培育项目</t>
  </si>
  <si>
    <t>社会组织孵化基地运营管理服务支出</t>
  </si>
  <si>
    <t>华山</t>
  </si>
  <si>
    <t>黄石市民政局-区划地名科</t>
  </si>
  <si>
    <t>黄石市智慧区划地名公共服务平台建设项目</t>
  </si>
  <si>
    <t>黄石市区划地名公共服务平台建设支出</t>
  </si>
  <si>
    <t>江涛</t>
  </si>
  <si>
    <t>黄石市救助管理站</t>
  </si>
  <si>
    <t>流浪乞讨人员服务设施设备购置</t>
  </si>
  <si>
    <t>流浪乞讨人员服务设施设备购置支出</t>
  </si>
  <si>
    <t>黄子文</t>
  </si>
  <si>
    <t>0714-6334273</t>
  </si>
  <si>
    <t>黄石港区民政局</t>
  </si>
  <si>
    <t>黄石港区婚姻登记中心3A标准化建设</t>
  </si>
  <si>
    <t>婚姻登记中心3A标准化建设支出</t>
  </si>
  <si>
    <t>张隆忠</t>
  </si>
  <si>
    <t>2023年金秋助学款</t>
  </si>
  <si>
    <t>2023年金秋助学补差</t>
  </si>
  <si>
    <t>黄石市红十字会</t>
  </si>
  <si>
    <t>红十字人道救助公益项目</t>
  </si>
  <si>
    <t>人道救助公益项目-博爱送万家物资采购</t>
  </si>
  <si>
    <t>徐钱娟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</si>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</sst>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"/>
      <scheme val="minor"/>
    </font>
    <font>
      <sz val="10"/>
      <name val="宋体"/>
      <charset val="0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0"/>
      <name val="宋体"/>
      <charset val="0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6">
    <xf numFmtId="0" fontId="0" fillId="0" borderId="0" xfId="0" applyFo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3" fontId="3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43" fontId="5" fillId="0" borderId="0" xfId="0" applyNumberFormat="1" applyFont="1" applyFill="1" applyBorder="1" applyAlignment="1">
      <alignment horizontal="center" vertical="center" wrapText="1"/>
    </xf>
    <xf numFmtId="49" fontId="4" fillId="0" borderId="0" xfId="1" applyNumberFormat="1" applyFont="1" applyFill="1" applyBorder="1" applyAlignment="1">
      <alignment horizontal="right" vertical="center" wrapText="1"/>
    </xf>
    <xf numFmtId="49" fontId="4" fillId="0" borderId="0" xfId="1" applyNumberFormat="1" applyFont="1" applyFill="1" applyAlignment="1">
      <alignment horizontal="righ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3" fontId="2" fillId="0" borderId="1" xfId="1" applyNumberFormat="1" applyFont="1" applyFill="1" applyBorder="1">
      <alignment vertical="center"/>
    </xf>
    <xf numFmtId="10" fontId="2" fillId="0" borderId="1" xfId="3" applyNumberFormat="1" applyFont="1" applyFill="1" applyBorder="1" applyAlignment="1">
      <alignment horizontal="center" vertical="center"/>
    </xf>
    <xf numFmtId="43" fontId="2" fillId="0" borderId="1" xfId="1" applyNumberFormat="1" applyFont="1" applyFill="1" applyBorder="1" applyAlignment="1">
      <alignment horizontal="center" vertical="center"/>
    </xf>
    <xf numFmtId="43" fontId="2" fillId="0" borderId="1" xfId="1" applyNumberFormat="1" applyFont="1" applyFill="1" applyBorder="1" applyAlignment="1">
      <alignment horizontal="left" vertical="center" wrapText="1"/>
    </xf>
    <xf numFmtId="49" fontId="2" fillId="0" borderId="1" xfId="1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tabSelected="1" topLeftCell="A21" workbookViewId="0">
      <selection activeCell="M23" sqref="M23"/>
    </sheetView>
  </sheetViews>
  <sheetFormatPr defaultColWidth="9" defaultRowHeight="13.5"/>
  <cols>
    <col min="3" max="3" width="13.75" customWidth="1"/>
    <col min="4" max="4" width="12.25" customWidth="1"/>
    <col min="12" max="12" width="8.125" customWidth="1"/>
    <col min="13" max="13" width="10.125" customWidth="1"/>
    <col min="15" max="15" width="12.875" customWidth="1"/>
  </cols>
  <sheetData>
    <row r="1" s="1" customFormat="1" ht="59" customHeight="1" spans="1:15">
      <c r="A1" s="4" t="s">
        <v>0</v>
      </c>
      <c r="B1" s="4"/>
      <c r="C1" s="5"/>
      <c r="D1" s="5"/>
      <c r="E1" s="4"/>
      <c r="F1" s="6"/>
      <c r="G1" s="6"/>
      <c r="H1" s="6"/>
      <c r="I1" s="6"/>
      <c r="J1" s="4"/>
      <c r="K1" s="4"/>
      <c r="L1" s="4"/>
      <c r="M1" s="5"/>
      <c r="N1" s="4"/>
      <c r="O1" s="4"/>
    </row>
    <row r="2" s="1" customFormat="1" ht="59" customHeight="1" spans="1:15">
      <c r="A2" s="7" t="s">
        <v>1</v>
      </c>
      <c r="B2" s="8"/>
      <c r="C2" s="9"/>
      <c r="D2" s="9"/>
      <c r="E2" s="8"/>
      <c r="F2" s="10"/>
      <c r="G2" s="10"/>
      <c r="H2" s="10"/>
      <c r="I2" s="10"/>
      <c r="J2" s="11"/>
      <c r="K2" s="12"/>
      <c r="M2" s="13"/>
      <c r="N2" s="14"/>
      <c r="O2" s="11" t="s">
        <v>2</v>
      </c>
    </row>
    <row r="3" s="2" customFormat="1" ht="59" customHeight="1" spans="1:15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7" t="s">
        <v>12</v>
      </c>
      <c r="K3" s="16" t="s">
        <v>13</v>
      </c>
      <c r="L3" s="17" t="s">
        <v>14</v>
      </c>
      <c r="M3" s="17" t="s">
        <v>15</v>
      </c>
      <c r="N3" s="17" t="s">
        <v>16</v>
      </c>
      <c r="O3" s="15" t="s">
        <v>17</v>
      </c>
    </row>
    <row r="4" s="3" customFormat="1" ht="59" customHeight="1" spans="1:15">
      <c r="A4" s="18">
        <v>1</v>
      </c>
      <c r="B4" s="15" t="s">
        <v>18</v>
      </c>
      <c r="C4" s="19" t="s">
        <v>19</v>
      </c>
      <c r="D4" s="19" t="s">
        <v>20</v>
      </c>
      <c r="E4" s="15"/>
      <c r="F4" s="20"/>
      <c r="G4" s="20"/>
      <c r="H4" s="20"/>
      <c r="I4" s="21"/>
      <c r="J4" s="20"/>
      <c r="K4" s="21"/>
      <c r="L4" s="22"/>
      <c r="M4" s="23"/>
      <c r="N4" s="17"/>
      <c r="O4" s="24"/>
    </row>
    <row r="5" s="3" customFormat="1" ht="144" customHeight="1" spans="1:15">
      <c r="A5" s="18">
        <v>1.1</v>
      </c>
      <c r="B5" s="15" t="s">
        <v>18</v>
      </c>
      <c r="C5" s="19" t="s">
        <v>21</v>
      </c>
      <c r="D5" s="19" t="s">
        <v>20</v>
      </c>
      <c r="E5" s="15" t="s">
        <v>22</v>
      </c>
      <c r="F5" s="20">
        <f>309-5-5-6</f>
        <v>293</v>
      </c>
      <c r="G5" s="20"/>
      <c r="H5" s="20">
        <f t="shared" ref="H5:H12" si="0">F5+G5</f>
        <v>293</v>
      </c>
      <c r="I5" s="21">
        <f t="shared" ref="I5:I12" si="1">H5/F5</f>
        <v>1</v>
      </c>
      <c r="J5" s="20">
        <v>293</v>
      </c>
      <c r="K5" s="21">
        <f t="shared" ref="K5:K12" si="2">J5/H5</f>
        <v>1</v>
      </c>
      <c r="L5" s="22">
        <f t="shared" ref="L5:L12" si="3">H5-J5</f>
        <v>0</v>
      </c>
      <c r="M5" s="23" t="s">
        <v>23</v>
      </c>
      <c r="N5" s="17" t="s">
        <v>24</v>
      </c>
      <c r="O5" s="24">
        <v>6579660</v>
      </c>
    </row>
    <row r="6" s="3" customFormat="1" ht="59" customHeight="1" spans="1:15">
      <c r="A6" s="18">
        <v>1.2</v>
      </c>
      <c r="B6" s="15" t="s">
        <v>18</v>
      </c>
      <c r="C6" s="19" t="s">
        <v>25</v>
      </c>
      <c r="D6" s="19" t="s">
        <v>26</v>
      </c>
      <c r="E6" s="15" t="s">
        <v>27</v>
      </c>
      <c r="F6" s="20">
        <v>5</v>
      </c>
      <c r="G6" s="20"/>
      <c r="H6" s="20">
        <f t="shared" si="0"/>
        <v>5</v>
      </c>
      <c r="I6" s="21">
        <f t="shared" si="1"/>
        <v>1</v>
      </c>
      <c r="J6" s="20">
        <v>0</v>
      </c>
      <c r="K6" s="21">
        <f t="shared" si="2"/>
        <v>0</v>
      </c>
      <c r="L6" s="22">
        <f t="shared" si="3"/>
        <v>5</v>
      </c>
      <c r="M6" s="23" t="s">
        <v>28</v>
      </c>
      <c r="N6" s="17" t="s">
        <v>29</v>
      </c>
      <c r="O6" s="24">
        <v>18671481157</v>
      </c>
    </row>
    <row r="7" s="3" customFormat="1" ht="59" customHeight="1" spans="1:15">
      <c r="A7" s="18">
        <v>1.3</v>
      </c>
      <c r="B7" s="15" t="s">
        <v>18</v>
      </c>
      <c r="C7" s="19" t="s">
        <v>30</v>
      </c>
      <c r="D7" s="19" t="s">
        <v>31</v>
      </c>
      <c r="E7" s="15" t="s">
        <v>22</v>
      </c>
      <c r="F7" s="20">
        <v>5</v>
      </c>
      <c r="G7" s="20"/>
      <c r="H7" s="20">
        <f t="shared" si="0"/>
        <v>5</v>
      </c>
      <c r="I7" s="21">
        <f t="shared" si="1"/>
        <v>1</v>
      </c>
      <c r="J7" s="20">
        <v>5</v>
      </c>
      <c r="K7" s="21">
        <f t="shared" si="2"/>
        <v>1</v>
      </c>
      <c r="L7" s="22">
        <f t="shared" si="3"/>
        <v>0</v>
      </c>
      <c r="M7" s="23" t="s">
        <v>32</v>
      </c>
      <c r="N7" s="17" t="s">
        <v>33</v>
      </c>
      <c r="O7" s="24">
        <v>15972368972</v>
      </c>
    </row>
    <row r="8" s="3" customFormat="1" ht="59" customHeight="1" spans="1:15">
      <c r="A8" s="18">
        <v>1.4</v>
      </c>
      <c r="B8" s="15" t="s">
        <v>18</v>
      </c>
      <c r="C8" s="19" t="s">
        <v>34</v>
      </c>
      <c r="D8" s="19" t="s">
        <v>35</v>
      </c>
      <c r="E8" s="15" t="s">
        <v>27</v>
      </c>
      <c r="F8" s="20">
        <v>6</v>
      </c>
      <c r="G8" s="20"/>
      <c r="H8" s="20">
        <f t="shared" si="0"/>
        <v>6</v>
      </c>
      <c r="I8" s="21">
        <f t="shared" si="1"/>
        <v>1</v>
      </c>
      <c r="J8" s="20">
        <v>6</v>
      </c>
      <c r="K8" s="21">
        <f t="shared" si="2"/>
        <v>1</v>
      </c>
      <c r="L8" s="22">
        <f t="shared" si="3"/>
        <v>0</v>
      </c>
      <c r="M8" s="23" t="s">
        <v>36</v>
      </c>
      <c r="N8" s="17" t="s">
        <v>37</v>
      </c>
      <c r="O8" s="24">
        <v>18972797318</v>
      </c>
    </row>
    <row r="9" s="3" customFormat="1" ht="59" customHeight="1" spans="1:15">
      <c r="A9" s="18">
        <v>2</v>
      </c>
      <c r="B9" s="15" t="s">
        <v>18</v>
      </c>
      <c r="C9" s="19" t="s">
        <v>21</v>
      </c>
      <c r="D9" s="19" t="s">
        <v>38</v>
      </c>
      <c r="E9" s="15" t="s">
        <v>22</v>
      </c>
      <c r="F9" s="20">
        <v>48</v>
      </c>
      <c r="G9" s="20"/>
      <c r="H9" s="20">
        <f t="shared" si="0"/>
        <v>48</v>
      </c>
      <c r="I9" s="21">
        <f t="shared" si="1"/>
        <v>1</v>
      </c>
      <c r="J9" s="20">
        <v>48</v>
      </c>
      <c r="K9" s="21">
        <f t="shared" si="2"/>
        <v>1</v>
      </c>
      <c r="L9" s="22">
        <f t="shared" si="3"/>
        <v>0</v>
      </c>
      <c r="M9" s="23" t="s">
        <v>38</v>
      </c>
      <c r="N9" s="17" t="s">
        <v>24</v>
      </c>
      <c r="O9" s="24">
        <v>6579660</v>
      </c>
    </row>
    <row r="10" s="3" customFormat="1" ht="59" customHeight="1" spans="1:15">
      <c r="A10" s="18">
        <v>3</v>
      </c>
      <c r="B10" s="15" t="s">
        <v>18</v>
      </c>
      <c r="C10" s="19" t="s">
        <v>39</v>
      </c>
      <c r="D10" s="19" t="s">
        <v>40</v>
      </c>
      <c r="E10" s="15" t="s">
        <v>22</v>
      </c>
      <c r="F10" s="20">
        <v>55</v>
      </c>
      <c r="G10" s="20"/>
      <c r="H10" s="20">
        <f t="shared" si="0"/>
        <v>55</v>
      </c>
      <c r="I10" s="21">
        <f t="shared" si="1"/>
        <v>1</v>
      </c>
      <c r="J10" s="20">
        <v>51</v>
      </c>
      <c r="K10" s="21">
        <f t="shared" si="2"/>
        <v>0.927272727272727</v>
      </c>
      <c r="L10" s="22">
        <f t="shared" si="3"/>
        <v>4</v>
      </c>
      <c r="M10" s="23" t="s">
        <v>41</v>
      </c>
      <c r="N10" s="17" t="s">
        <v>42</v>
      </c>
      <c r="O10" s="24" t="s">
        <v>43</v>
      </c>
    </row>
    <row r="11" s="3" customFormat="1" ht="59" customHeight="1" spans="1:15">
      <c r="A11" s="18">
        <v>4</v>
      </c>
      <c r="B11" s="15" t="s">
        <v>18</v>
      </c>
      <c r="C11" s="19" t="s">
        <v>39</v>
      </c>
      <c r="D11" s="19" t="s">
        <v>44</v>
      </c>
      <c r="E11" s="15" t="s">
        <v>22</v>
      </c>
      <c r="F11" s="20">
        <v>48</v>
      </c>
      <c r="G11" s="20"/>
      <c r="H11" s="20">
        <f t="shared" si="0"/>
        <v>48</v>
      </c>
      <c r="I11" s="21">
        <f t="shared" si="1"/>
        <v>1</v>
      </c>
      <c r="J11" s="20">
        <v>47.24</v>
      </c>
      <c r="K11" s="21">
        <f t="shared" si="2"/>
        <v>0.984166666666667</v>
      </c>
      <c r="L11" s="22">
        <f t="shared" si="3"/>
        <v>0.759999999999998</v>
      </c>
      <c r="M11" s="23" t="s">
        <v>45</v>
      </c>
      <c r="N11" s="17" t="s">
        <v>42</v>
      </c>
      <c r="O11" s="24" t="s">
        <v>43</v>
      </c>
    </row>
    <row r="12" s="3" customFormat="1" ht="59" customHeight="1" spans="1:15">
      <c r="A12" s="18">
        <v>5</v>
      </c>
      <c r="B12" s="15" t="s">
        <v>18</v>
      </c>
      <c r="C12" s="19" t="s">
        <v>46</v>
      </c>
      <c r="D12" s="19" t="s">
        <v>47</v>
      </c>
      <c r="E12" s="15" t="s">
        <v>27</v>
      </c>
      <c r="F12" s="20">
        <v>100</v>
      </c>
      <c r="G12" s="20"/>
      <c r="H12" s="20">
        <f t="shared" si="0"/>
        <v>100</v>
      </c>
      <c r="I12" s="21">
        <f t="shared" si="1"/>
        <v>1</v>
      </c>
      <c r="J12" s="20">
        <v>50.7</v>
      </c>
      <c r="K12" s="21">
        <f t="shared" si="2"/>
        <v>0.507</v>
      </c>
      <c r="L12" s="22">
        <f t="shared" si="3"/>
        <v>49.3</v>
      </c>
      <c r="M12" s="23" t="s">
        <v>48</v>
      </c>
      <c r="N12" s="17" t="s">
        <v>49</v>
      </c>
      <c r="O12" s="24">
        <v>6365936</v>
      </c>
    </row>
    <row r="13" s="3" customFormat="1" ht="59" customHeight="1" spans="1:15">
      <c r="A13" s="18">
        <v>6</v>
      </c>
      <c r="B13" s="15" t="s">
        <v>18</v>
      </c>
      <c r="C13" s="19" t="s">
        <v>50</v>
      </c>
      <c r="D13" s="19" t="s">
        <v>51</v>
      </c>
      <c r="E13" s="15"/>
      <c r="F13" s="20"/>
      <c r="G13" s="20"/>
      <c r="H13" s="20"/>
      <c r="I13" s="21"/>
      <c r="J13" s="20"/>
      <c r="K13" s="21"/>
      <c r="L13" s="22"/>
      <c r="M13" s="23"/>
      <c r="N13" s="17"/>
      <c r="O13" s="24"/>
    </row>
    <row r="14" s="3" customFormat="1" ht="59" customHeight="1" spans="1:15">
      <c r="A14" s="18">
        <v>6.1</v>
      </c>
      <c r="B14" s="15" t="s">
        <v>18</v>
      </c>
      <c r="C14" s="19" t="s">
        <v>52</v>
      </c>
      <c r="D14" s="19" t="s">
        <v>53</v>
      </c>
      <c r="E14" s="15" t="s">
        <v>22</v>
      </c>
      <c r="F14" s="20">
        <v>5</v>
      </c>
      <c r="G14" s="20"/>
      <c r="H14" s="20">
        <f t="shared" ref="H14:H18" si="4">F14+G14</f>
        <v>5</v>
      </c>
      <c r="I14" s="21">
        <f t="shared" ref="I14:I18" si="5">H14/F14</f>
        <v>1</v>
      </c>
      <c r="J14" s="20">
        <v>5</v>
      </c>
      <c r="K14" s="21">
        <f t="shared" ref="K14:K18" si="6">J14/H14</f>
        <v>1</v>
      </c>
      <c r="L14" s="22">
        <f t="shared" ref="L14:L18" si="7">H14-J14</f>
        <v>0</v>
      </c>
      <c r="M14" s="23" t="s">
        <v>54</v>
      </c>
      <c r="N14" s="17" t="s">
        <v>55</v>
      </c>
      <c r="O14" s="24">
        <v>15871200105</v>
      </c>
    </row>
    <row r="15" s="3" customFormat="1" ht="66" customHeight="1" spans="1:15">
      <c r="A15" s="18">
        <v>6.2</v>
      </c>
      <c r="B15" s="15" t="s">
        <v>18</v>
      </c>
      <c r="C15" s="19" t="s">
        <v>56</v>
      </c>
      <c r="D15" s="25" t="s">
        <v>57</v>
      </c>
      <c r="E15" s="15" t="s">
        <v>22</v>
      </c>
      <c r="F15" s="20">
        <v>10</v>
      </c>
      <c r="G15" s="20"/>
      <c r="H15" s="20">
        <f t="shared" si="4"/>
        <v>10</v>
      </c>
      <c r="I15" s="21">
        <f t="shared" si="5"/>
        <v>1</v>
      </c>
      <c r="J15" s="20">
        <v>10</v>
      </c>
      <c r="K15" s="21">
        <f t="shared" si="6"/>
        <v>1</v>
      </c>
      <c r="L15" s="22">
        <f t="shared" si="7"/>
        <v>0</v>
      </c>
      <c r="M15" s="23" t="s">
        <v>58</v>
      </c>
      <c r="N15" s="17" t="s">
        <v>59</v>
      </c>
      <c r="O15" s="24">
        <v>19945137565</v>
      </c>
    </row>
    <row r="16" s="3" customFormat="1" ht="59" customHeight="1" spans="1:15">
      <c r="A16" s="18">
        <v>6.3</v>
      </c>
      <c r="B16" s="15" t="s">
        <v>18</v>
      </c>
      <c r="C16" s="19" t="s">
        <v>60</v>
      </c>
      <c r="D16" s="19" t="s">
        <v>61</v>
      </c>
      <c r="E16" s="15" t="s">
        <v>27</v>
      </c>
      <c r="F16" s="20">
        <v>10</v>
      </c>
      <c r="G16" s="20"/>
      <c r="H16" s="20">
        <f t="shared" si="4"/>
        <v>10</v>
      </c>
      <c r="I16" s="21">
        <f t="shared" si="5"/>
        <v>1</v>
      </c>
      <c r="J16" s="20">
        <v>0</v>
      </c>
      <c r="K16" s="21">
        <f t="shared" si="6"/>
        <v>0</v>
      </c>
      <c r="L16" s="22">
        <f t="shared" si="7"/>
        <v>10</v>
      </c>
      <c r="M16" s="23" t="s">
        <v>62</v>
      </c>
      <c r="N16" s="17" t="s">
        <v>63</v>
      </c>
      <c r="O16" s="24">
        <v>13597618211</v>
      </c>
    </row>
    <row r="17" s="3" customFormat="1" ht="59" customHeight="1" spans="1:15">
      <c r="A17" s="18">
        <v>6.4</v>
      </c>
      <c r="B17" s="15" t="s">
        <v>18</v>
      </c>
      <c r="C17" s="19" t="s">
        <v>64</v>
      </c>
      <c r="D17" s="19" t="s">
        <v>65</v>
      </c>
      <c r="E17" s="15" t="s">
        <v>22</v>
      </c>
      <c r="F17" s="20">
        <v>10</v>
      </c>
      <c r="G17" s="20"/>
      <c r="H17" s="20">
        <f t="shared" si="4"/>
        <v>10</v>
      </c>
      <c r="I17" s="21">
        <f t="shared" si="5"/>
        <v>1</v>
      </c>
      <c r="J17" s="20">
        <v>10</v>
      </c>
      <c r="K17" s="21">
        <f t="shared" si="6"/>
        <v>1</v>
      </c>
      <c r="L17" s="22">
        <f t="shared" si="7"/>
        <v>0</v>
      </c>
      <c r="M17" s="23" t="s">
        <v>66</v>
      </c>
      <c r="N17" s="17" t="s">
        <v>67</v>
      </c>
      <c r="O17" s="24">
        <v>13597737642</v>
      </c>
    </row>
    <row r="18" s="3" customFormat="1" ht="59" customHeight="1" spans="1:15">
      <c r="A18" s="18">
        <v>6.5</v>
      </c>
      <c r="B18" s="15" t="s">
        <v>18</v>
      </c>
      <c r="C18" s="19" t="s">
        <v>68</v>
      </c>
      <c r="D18" s="19" t="s">
        <v>69</v>
      </c>
      <c r="E18" s="15" t="s">
        <v>22</v>
      </c>
      <c r="F18" s="20">
        <v>10</v>
      </c>
      <c r="G18" s="20"/>
      <c r="H18" s="20">
        <f t="shared" si="4"/>
        <v>10</v>
      </c>
      <c r="I18" s="21">
        <f t="shared" si="5"/>
        <v>1</v>
      </c>
      <c r="J18" s="20">
        <v>0</v>
      </c>
      <c r="K18" s="21">
        <f t="shared" si="6"/>
        <v>0</v>
      </c>
      <c r="L18" s="22">
        <f t="shared" si="7"/>
        <v>10</v>
      </c>
      <c r="M18" s="23" t="s">
        <v>70</v>
      </c>
      <c r="N18" s="17" t="s">
        <v>71</v>
      </c>
      <c r="O18" s="24">
        <v>15109092113</v>
      </c>
    </row>
    <row r="19" s="3" customFormat="1" ht="59" customHeight="1" spans="1:15">
      <c r="A19" s="18">
        <v>6.6</v>
      </c>
      <c r="B19" s="15" t="s">
        <v>18</v>
      </c>
      <c r="C19" s="19" t="s">
        <v>72</v>
      </c>
      <c r="D19" s="19" t="s">
        <v>73</v>
      </c>
      <c r="E19" s="15"/>
      <c r="F19" s="20">
        <v>10</v>
      </c>
      <c r="G19" s="20"/>
      <c r="H19" s="20">
        <v>0</v>
      </c>
      <c r="I19" s="21"/>
      <c r="J19" s="20">
        <v>0</v>
      </c>
      <c r="K19" s="21"/>
      <c r="L19" s="22"/>
      <c r="M19" s="23"/>
      <c r="N19" s="17"/>
      <c r="O19" s="24"/>
    </row>
    <row r="20" s="3" customFormat="1" ht="59" customHeight="1" spans="1:15">
      <c r="A20" s="18">
        <v>7</v>
      </c>
      <c r="B20" s="15" t="s">
        <v>74</v>
      </c>
      <c r="C20" s="19" t="s">
        <v>75</v>
      </c>
      <c r="D20" s="19" t="s">
        <v>76</v>
      </c>
      <c r="E20" s="15" t="s">
        <v>22</v>
      </c>
      <c r="F20" s="20">
        <v>10</v>
      </c>
      <c r="G20" s="20"/>
      <c r="H20" s="20">
        <f t="shared" ref="H20:H30" si="8">F20+G20</f>
        <v>10</v>
      </c>
      <c r="I20" s="21">
        <f t="shared" ref="I20:I30" si="9">H20/F20</f>
        <v>1</v>
      </c>
      <c r="J20" s="20">
        <v>10</v>
      </c>
      <c r="K20" s="21">
        <f t="shared" ref="K20:K31" si="10">J20/H20</f>
        <v>1</v>
      </c>
      <c r="L20" s="22">
        <f t="shared" ref="L20:L30" si="11">H20-J20</f>
        <v>0</v>
      </c>
      <c r="M20" s="23" t="s">
        <v>77</v>
      </c>
      <c r="N20" s="17" t="s">
        <v>78</v>
      </c>
      <c r="O20" s="24" t="s">
        <v>79</v>
      </c>
    </row>
    <row r="21" s="3" customFormat="1" ht="59" customHeight="1" spans="1:15">
      <c r="A21" s="18">
        <v>8</v>
      </c>
      <c r="B21" s="15" t="s">
        <v>80</v>
      </c>
      <c r="C21" s="19" t="s">
        <v>81</v>
      </c>
      <c r="D21" s="25" t="s">
        <v>82</v>
      </c>
      <c r="E21" s="15" t="s">
        <v>22</v>
      </c>
      <c r="F21" s="20">
        <v>70</v>
      </c>
      <c r="G21" s="20"/>
      <c r="H21" s="20">
        <f t="shared" si="8"/>
        <v>70</v>
      </c>
      <c r="I21" s="21">
        <f t="shared" si="9"/>
        <v>1</v>
      </c>
      <c r="J21" s="20">
        <v>70</v>
      </c>
      <c r="K21" s="21">
        <f t="shared" si="10"/>
        <v>1</v>
      </c>
      <c r="L21" s="22">
        <f t="shared" si="11"/>
        <v>0</v>
      </c>
      <c r="M21" s="23" t="s">
        <v>83</v>
      </c>
      <c r="N21" s="17" t="s">
        <v>84</v>
      </c>
      <c r="O21" s="24" t="s">
        <v>85</v>
      </c>
    </row>
    <row r="22" s="3" customFormat="1" ht="59" customHeight="1" spans="1:15">
      <c r="A22" s="18">
        <v>9</v>
      </c>
      <c r="B22" s="15" t="s">
        <v>80</v>
      </c>
      <c r="C22" s="19" t="s">
        <v>86</v>
      </c>
      <c r="D22" s="19" t="s">
        <v>87</v>
      </c>
      <c r="E22" s="15" t="s">
        <v>27</v>
      </c>
      <c r="F22" s="20">
        <v>10</v>
      </c>
      <c r="G22" s="20"/>
      <c r="H22" s="20">
        <f t="shared" si="8"/>
        <v>10</v>
      </c>
      <c r="I22" s="21">
        <f t="shared" si="9"/>
        <v>1</v>
      </c>
      <c r="J22" s="20">
        <v>9.01</v>
      </c>
      <c r="K22" s="21">
        <f t="shared" si="10"/>
        <v>0.901</v>
      </c>
      <c r="L22" s="22">
        <f t="shared" si="11"/>
        <v>0.99</v>
      </c>
      <c r="M22" s="23" t="s">
        <v>88</v>
      </c>
      <c r="N22" s="17" t="s">
        <v>89</v>
      </c>
      <c r="O22" s="24">
        <v>13972773129</v>
      </c>
    </row>
    <row r="23" s="3" customFormat="1" ht="77" customHeight="1" spans="1:15">
      <c r="A23" s="18">
        <v>10</v>
      </c>
      <c r="B23" s="15" t="s">
        <v>80</v>
      </c>
      <c r="C23" s="19" t="s">
        <v>90</v>
      </c>
      <c r="D23" s="19" t="s">
        <v>91</v>
      </c>
      <c r="E23" s="15" t="s">
        <v>22</v>
      </c>
      <c r="F23" s="20">
        <v>110</v>
      </c>
      <c r="G23" s="20"/>
      <c r="H23" s="20">
        <f t="shared" si="8"/>
        <v>110</v>
      </c>
      <c r="I23" s="21">
        <f t="shared" si="9"/>
        <v>1</v>
      </c>
      <c r="J23" s="20">
        <v>110</v>
      </c>
      <c r="K23" s="21">
        <f t="shared" si="10"/>
        <v>1</v>
      </c>
      <c r="L23" s="22">
        <f t="shared" si="11"/>
        <v>0</v>
      </c>
      <c r="M23" s="23" t="s">
        <v>92</v>
      </c>
      <c r="N23" s="17" t="s">
        <v>93</v>
      </c>
      <c r="O23" s="24" t="s">
        <v>94</v>
      </c>
    </row>
    <row r="24" s="3" customFormat="1" ht="59" customHeight="1" spans="1:15">
      <c r="A24" s="18">
        <v>11</v>
      </c>
      <c r="B24" s="15" t="s">
        <v>80</v>
      </c>
      <c r="C24" s="19" t="s">
        <v>90</v>
      </c>
      <c r="D24" s="19" t="s">
        <v>95</v>
      </c>
      <c r="E24" s="15" t="s">
        <v>22</v>
      </c>
      <c r="F24" s="20">
        <v>3</v>
      </c>
      <c r="G24" s="20"/>
      <c r="H24" s="20">
        <f t="shared" si="8"/>
        <v>3</v>
      </c>
      <c r="I24" s="21">
        <f t="shared" si="9"/>
        <v>1</v>
      </c>
      <c r="J24" s="20">
        <v>3</v>
      </c>
      <c r="K24" s="21">
        <f t="shared" si="10"/>
        <v>1</v>
      </c>
      <c r="L24" s="22">
        <f t="shared" si="11"/>
        <v>0</v>
      </c>
      <c r="M24" s="23" t="s">
        <v>96</v>
      </c>
      <c r="N24" s="17" t="s">
        <v>93</v>
      </c>
      <c r="O24" s="24" t="s">
        <v>94</v>
      </c>
    </row>
    <row r="25" s="3" customFormat="1" ht="59" customHeight="1" spans="1:15">
      <c r="A25" s="18">
        <v>12</v>
      </c>
      <c r="B25" s="15" t="s">
        <v>97</v>
      </c>
      <c r="C25" s="19" t="s">
        <v>98</v>
      </c>
      <c r="D25" s="19" t="s">
        <v>99</v>
      </c>
      <c r="E25" s="15" t="s">
        <v>22</v>
      </c>
      <c r="F25" s="20">
        <v>60</v>
      </c>
      <c r="G25" s="20"/>
      <c r="H25" s="20">
        <f t="shared" si="8"/>
        <v>60</v>
      </c>
      <c r="I25" s="21">
        <f t="shared" si="9"/>
        <v>1</v>
      </c>
      <c r="J25" s="20">
        <v>57.45</v>
      </c>
      <c r="K25" s="21">
        <f t="shared" si="10"/>
        <v>0.9575</v>
      </c>
      <c r="L25" s="22">
        <f t="shared" si="11"/>
        <v>2.55</v>
      </c>
      <c r="M25" s="23" t="s">
        <v>100</v>
      </c>
      <c r="N25" s="17" t="s">
        <v>101</v>
      </c>
      <c r="O25" s="24">
        <v>6579553</v>
      </c>
    </row>
    <row r="26" s="3" customFormat="1" ht="59" customHeight="1" spans="1:15">
      <c r="A26" s="18">
        <v>13</v>
      </c>
      <c r="B26" s="15" t="s">
        <v>97</v>
      </c>
      <c r="C26" s="19" t="s">
        <v>102</v>
      </c>
      <c r="D26" s="19" t="s">
        <v>103</v>
      </c>
      <c r="E26" s="15" t="s">
        <v>27</v>
      </c>
      <c r="F26" s="20">
        <v>30</v>
      </c>
      <c r="G26" s="20"/>
      <c r="H26" s="20">
        <f t="shared" si="8"/>
        <v>30</v>
      </c>
      <c r="I26" s="21">
        <f t="shared" si="9"/>
        <v>1</v>
      </c>
      <c r="J26" s="20">
        <v>29.99</v>
      </c>
      <c r="K26" s="21">
        <f t="shared" si="10"/>
        <v>0.999666666666667</v>
      </c>
      <c r="L26" s="22">
        <f t="shared" si="11"/>
        <v>0.0100000000000016</v>
      </c>
      <c r="M26" s="23" t="s">
        <v>104</v>
      </c>
      <c r="N26" s="17" t="s">
        <v>105</v>
      </c>
      <c r="O26" s="24">
        <v>13807239495</v>
      </c>
    </row>
    <row r="27" s="3" customFormat="1" ht="59" customHeight="1" spans="1:15">
      <c r="A27" s="18">
        <v>14</v>
      </c>
      <c r="B27" s="15" t="s">
        <v>97</v>
      </c>
      <c r="C27" s="19" t="s">
        <v>106</v>
      </c>
      <c r="D27" s="19" t="s">
        <v>107</v>
      </c>
      <c r="E27" s="15" t="s">
        <v>22</v>
      </c>
      <c r="F27" s="20">
        <v>34</v>
      </c>
      <c r="G27" s="20"/>
      <c r="H27" s="20">
        <f t="shared" si="8"/>
        <v>34</v>
      </c>
      <c r="I27" s="21">
        <f t="shared" si="9"/>
        <v>1</v>
      </c>
      <c r="J27" s="20">
        <v>31.63</v>
      </c>
      <c r="K27" s="21">
        <f t="shared" si="10"/>
        <v>0.930294117647059</v>
      </c>
      <c r="L27" s="22">
        <f t="shared" si="11"/>
        <v>2.37</v>
      </c>
      <c r="M27" s="23" t="s">
        <v>108</v>
      </c>
      <c r="N27" s="17" t="s">
        <v>109</v>
      </c>
      <c r="O27" s="24" t="s">
        <v>110</v>
      </c>
    </row>
    <row r="28" s="3" customFormat="1" ht="59" customHeight="1" spans="1:15">
      <c r="A28" s="18">
        <v>15</v>
      </c>
      <c r="B28" s="15" t="s">
        <v>97</v>
      </c>
      <c r="C28" s="19" t="s">
        <v>111</v>
      </c>
      <c r="D28" s="19" t="s">
        <v>112</v>
      </c>
      <c r="E28" s="15" t="s">
        <v>22</v>
      </c>
      <c r="F28" s="20">
        <v>8</v>
      </c>
      <c r="G28" s="20"/>
      <c r="H28" s="20">
        <f t="shared" si="8"/>
        <v>8</v>
      </c>
      <c r="I28" s="21">
        <f t="shared" si="9"/>
        <v>1</v>
      </c>
      <c r="J28" s="20">
        <v>7.79</v>
      </c>
      <c r="K28" s="21">
        <f t="shared" si="10"/>
        <v>0.97375</v>
      </c>
      <c r="L28" s="22">
        <f t="shared" si="11"/>
        <v>0.21</v>
      </c>
      <c r="M28" s="23" t="s">
        <v>113</v>
      </c>
      <c r="N28" s="17" t="s">
        <v>114</v>
      </c>
      <c r="O28" s="24">
        <v>18607237836</v>
      </c>
    </row>
    <row r="29" s="3" customFormat="1" ht="59" customHeight="1" spans="1:15">
      <c r="A29" s="18">
        <v>16</v>
      </c>
      <c r="B29" s="15" t="s">
        <v>97</v>
      </c>
      <c r="C29" s="19" t="s">
        <v>46</v>
      </c>
      <c r="D29" s="19" t="s">
        <v>115</v>
      </c>
      <c r="E29" s="15" t="s">
        <v>22</v>
      </c>
      <c r="F29" s="20">
        <v>40</v>
      </c>
      <c r="G29" s="20"/>
      <c r="H29" s="20">
        <f t="shared" si="8"/>
        <v>40</v>
      </c>
      <c r="I29" s="21">
        <f t="shared" si="9"/>
        <v>1</v>
      </c>
      <c r="J29" s="20">
        <v>26.8</v>
      </c>
      <c r="K29" s="21">
        <f t="shared" si="10"/>
        <v>0.67</v>
      </c>
      <c r="L29" s="22">
        <f t="shared" si="11"/>
        <v>13.2</v>
      </c>
      <c r="M29" s="23" t="s">
        <v>116</v>
      </c>
      <c r="N29" s="17" t="s">
        <v>49</v>
      </c>
      <c r="O29" s="24">
        <v>6365936</v>
      </c>
    </row>
    <row r="30" s="3" customFormat="1" ht="59" customHeight="1" spans="1:15">
      <c r="A30" s="18">
        <v>17</v>
      </c>
      <c r="B30" s="15" t="s">
        <v>97</v>
      </c>
      <c r="C30" s="19" t="s">
        <v>117</v>
      </c>
      <c r="D30" s="19" t="s">
        <v>118</v>
      </c>
      <c r="E30" s="15" t="s">
        <v>22</v>
      </c>
      <c r="F30" s="20">
        <v>10</v>
      </c>
      <c r="G30" s="20"/>
      <c r="H30" s="20">
        <f t="shared" si="8"/>
        <v>10</v>
      </c>
      <c r="I30" s="21">
        <f t="shared" si="9"/>
        <v>1</v>
      </c>
      <c r="J30" s="20">
        <v>10</v>
      </c>
      <c r="K30" s="21">
        <f t="shared" si="10"/>
        <v>1</v>
      </c>
      <c r="L30" s="22">
        <f t="shared" si="11"/>
        <v>0</v>
      </c>
      <c r="M30" s="23" t="s">
        <v>119</v>
      </c>
      <c r="N30" s="17" t="s">
        <v>120</v>
      </c>
      <c r="O30" s="24">
        <v>15671785569</v>
      </c>
    </row>
    <row r="31" s="3" customFormat="1" ht="59" customHeight="1" spans="1:15">
      <c r="A31" s="18"/>
      <c r="B31" s="15"/>
      <c r="C31" s="19" t="s">
        <v>121</v>
      </c>
      <c r="D31" s="19"/>
      <c r="E31" s="15"/>
      <c r="F31" s="20">
        <f t="shared" ref="F31:J31" si="12">SUM(F4:F30)</f>
        <v>1000</v>
      </c>
      <c r="G31" s="20">
        <f t="shared" si="12"/>
        <v>0</v>
      </c>
      <c r="H31" s="20">
        <f t="shared" si="12"/>
        <v>990</v>
      </c>
      <c r="I31" s="20">
        <f t="shared" si="12"/>
        <v>24</v>
      </c>
      <c r="J31" s="20">
        <f t="shared" si="12"/>
        <v>891.61</v>
      </c>
      <c r="K31" s="21">
        <f t="shared" si="10"/>
        <v>0.900616161616162</v>
      </c>
      <c r="L31" s="20">
        <f>SUM(L5:L30)</f>
        <v>98.39</v>
      </c>
      <c r="M31" s="23"/>
      <c r="N31" s="17"/>
      <c r="O31" s="24"/>
    </row>
  </sheetData>
  <mergeCells count="1">
    <mergeCell ref="A1:O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赵稀慧</cp:lastModifiedBy>
  <dcterms:created xsi:type="dcterms:W3CDTF">2024-01-08T00:47:00Z</dcterms:created>
  <dcterms:modified xsi:type="dcterms:W3CDTF">2026-02-03T03:18:57Z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40257A5993614015A5F517C29915345E_12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